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8_{4591046C-DA1F-4013-AA40-5DF44DDC7350}" xr6:coauthVersionLast="47" xr6:coauthVersionMax="47" xr10:uidLastSave="{00000000-0000-0000-0000-000000000000}"/>
  <bookViews>
    <workbookView xWindow="2604" yWindow="2304" windowWidth="17280" windowHeight="8880" xr2:uid="{8F3E1F9E-2A01-42C3-B30D-5AA979275A1F}"/>
  </bookViews>
  <sheets>
    <sheet name="P&amp;L" sheetId="1" r:id="rId1"/>
    <sheet name="B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1" l="1"/>
  <c r="V22" i="1"/>
  <c r="V20" i="1"/>
  <c r="V23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H20" i="1"/>
  <c r="B21" i="1"/>
  <c r="B22" i="1"/>
  <c r="B20" i="1"/>
  <c r="V27" i="1"/>
  <c r="U27" i="1"/>
  <c r="V26" i="1"/>
  <c r="U26" i="1"/>
  <c r="V25" i="1"/>
  <c r="U25" i="1"/>
  <c r="D4" i="2"/>
  <c r="H4" i="2" s="1"/>
  <c r="G5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C27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C26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H4" i="1"/>
  <c r="M4" i="1" l="1"/>
  <c r="L5" i="1"/>
  <c r="Q5" i="1" l="1"/>
  <c r="R4" i="1"/>
  <c r="V5" i="1" s="1"/>
</calcChain>
</file>

<file path=xl/sharedStrings.xml><?xml version="1.0" encoding="utf-8"?>
<sst xmlns="http://schemas.openxmlformats.org/spreadsheetml/2006/main" count="77" uniqueCount="58">
  <si>
    <t>Q1</t>
  </si>
  <si>
    <t>Q2</t>
  </si>
  <si>
    <t>Q3</t>
  </si>
  <si>
    <t>Q4</t>
  </si>
  <si>
    <t>Hospital</t>
  </si>
  <si>
    <t>Consumer Health</t>
  </si>
  <si>
    <t>Adjusted EBITDA</t>
  </si>
  <si>
    <t>Operating cost</t>
  </si>
  <si>
    <t>Total revenue</t>
  </si>
  <si>
    <t>Other</t>
  </si>
  <si>
    <t>Gross profit</t>
  </si>
  <si>
    <t>EBITDA</t>
  </si>
  <si>
    <t>Transaction cost</t>
  </si>
  <si>
    <t>Gross margin</t>
  </si>
  <si>
    <t>Adjusted EBITDA margin</t>
  </si>
  <si>
    <t>EBITDA margin</t>
  </si>
  <si>
    <t>Prescription Drugs (RX)</t>
  </si>
  <si>
    <t>Goodwill</t>
  </si>
  <si>
    <t>Deferred tax assets</t>
  </si>
  <si>
    <t>Other intangible assets</t>
  </si>
  <si>
    <t>Right of use assets</t>
  </si>
  <si>
    <t>Total non-current assets</t>
  </si>
  <si>
    <t>Tax receivables</t>
  </si>
  <si>
    <t>Inventories</t>
  </si>
  <si>
    <t>Trade and other receivables</t>
  </si>
  <si>
    <t>Current loans receivable</t>
  </si>
  <si>
    <t>Other current financial assets</t>
  </si>
  <si>
    <t>Total current assets</t>
  </si>
  <si>
    <t>Total assets</t>
  </si>
  <si>
    <t>Total equity</t>
  </si>
  <si>
    <t>Non-current interest-bearing borrowings</t>
  </si>
  <si>
    <t>Non-current license liabilities</t>
  </si>
  <si>
    <t>Non-current right of use liabilities</t>
  </si>
  <si>
    <t>Deferred tax liabilities</t>
  </si>
  <si>
    <t>Current interest-bearing borrowings</t>
  </si>
  <si>
    <t>Current right of use liabilities</t>
  </si>
  <si>
    <t>Current license liabilities</t>
  </si>
  <si>
    <t>Taxes payable</t>
  </si>
  <si>
    <t>Other current liabilities</t>
  </si>
  <si>
    <t>Total current liabilities</t>
  </si>
  <si>
    <t>Total liabilities</t>
  </si>
  <si>
    <t>Total equity and liabilities</t>
  </si>
  <si>
    <t>Total non-current liabilities</t>
  </si>
  <si>
    <t>Trade and other payables</t>
  </si>
  <si>
    <t>Contingent consideration</t>
  </si>
  <si>
    <t>Property, plant and equipment</t>
  </si>
  <si>
    <t>Non-current loans receivable</t>
  </si>
  <si>
    <t>Cash</t>
  </si>
  <si>
    <t>Navamedic ASA - key financial figures by quarter - Balance sheet</t>
  </si>
  <si>
    <t>31.12.</t>
  </si>
  <si>
    <t>31.03.</t>
  </si>
  <si>
    <t>30.06.</t>
  </si>
  <si>
    <t>30.09.</t>
  </si>
  <si>
    <t>(in NOKm)</t>
  </si>
  <si>
    <t>Total</t>
  </si>
  <si>
    <t>Revenue growth YoY:</t>
  </si>
  <si>
    <t>Navamedic ASA - key financial figures by quarter - Profit and loss</t>
  </si>
  <si>
    <t>The financial information contained in this overview is excerpted from the company’s quarterly and annual reports. This overview has not been audited.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</si>
</sst>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%"/>
    <numFmt numFmtId="166" formatCode="#,##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0" fillId="0" borderId="0" xfId="0" applyNumberFormat="1"/>
    <xf numFmtId="164" fontId="0" fillId="2" borderId="2" xfId="0" applyNumberFormat="1" applyFill="1" applyBorder="1"/>
    <xf numFmtId="164" fontId="1" fillId="2" borderId="2" xfId="1" applyNumberFormat="1" applyFont="1" applyFill="1" applyBorder="1"/>
    <xf numFmtId="164" fontId="1" fillId="0" borderId="0" xfId="1" applyNumberFormat="1" applyFont="1" applyBorder="1"/>
    <xf numFmtId="164" fontId="4" fillId="0" borderId="0" xfId="1" applyNumberFormat="1" applyFont="1" applyBorder="1"/>
    <xf numFmtId="164" fontId="4" fillId="2" borderId="2" xfId="1" applyNumberFormat="1" applyFont="1" applyFill="1" applyBorder="1"/>
    <xf numFmtId="165" fontId="4" fillId="0" borderId="0" xfId="2" applyNumberFormat="1" applyFont="1" applyBorder="1"/>
    <xf numFmtId="165" fontId="4" fillId="2" borderId="2" xfId="2" applyNumberFormat="1" applyFont="1" applyFill="1" applyBorder="1"/>
    <xf numFmtId="164" fontId="0" fillId="0" borderId="4" xfId="0" applyNumberFormat="1" applyBorder="1"/>
    <xf numFmtId="164" fontId="1" fillId="0" borderId="4" xfId="1" applyNumberFormat="1" applyFont="1" applyBorder="1"/>
    <xf numFmtId="0" fontId="0" fillId="2" borderId="2" xfId="0" applyFill="1" applyBorder="1"/>
    <xf numFmtId="165" fontId="4" fillId="0" borderId="4" xfId="2" applyNumberFormat="1" applyFont="1" applyBorder="1"/>
    <xf numFmtId="0" fontId="0" fillId="0" borderId="2" xfId="0" applyBorder="1"/>
    <xf numFmtId="0" fontId="2" fillId="0" borderId="2" xfId="0" applyFont="1" applyBorder="1"/>
    <xf numFmtId="0" fontId="4" fillId="0" borderId="2" xfId="0" applyFont="1" applyBorder="1"/>
    <xf numFmtId="166" fontId="0" fillId="0" borderId="0" xfId="1" applyNumberFormat="1" applyFont="1" applyBorder="1"/>
    <xf numFmtId="166" fontId="1" fillId="2" borderId="2" xfId="1" applyNumberFormat="1" applyFont="1" applyFill="1" applyBorder="1"/>
    <xf numFmtId="166" fontId="0" fillId="0" borderId="4" xfId="1" applyNumberFormat="1" applyFont="1" applyBorder="1"/>
    <xf numFmtId="166" fontId="2" fillId="2" borderId="2" xfId="1" applyNumberFormat="1" applyFont="1" applyFill="1" applyBorder="1"/>
    <xf numFmtId="166" fontId="2" fillId="0" borderId="0" xfId="1" applyNumberFormat="1" applyFont="1" applyBorder="1"/>
    <xf numFmtId="166" fontId="2" fillId="0" borderId="4" xfId="1" applyNumberFormat="1" applyFont="1" applyBorder="1"/>
    <xf numFmtId="166" fontId="1" fillId="0" borderId="0" xfId="1" applyNumberFormat="1" applyFont="1" applyBorder="1"/>
    <xf numFmtId="166" fontId="1" fillId="0" borderId="4" xfId="1" applyNumberFormat="1" applyFont="1" applyBorder="1"/>
    <xf numFmtId="166" fontId="0" fillId="2" borderId="2" xfId="1" applyNumberFormat="1" applyFont="1" applyFill="1" applyBorder="1"/>
    <xf numFmtId="0" fontId="0" fillId="2" borderId="6" xfId="0" applyFill="1" applyBorder="1"/>
    <xf numFmtId="166" fontId="0" fillId="2" borderId="6" xfId="1" applyNumberFormat="1" applyFont="1" applyFill="1" applyBorder="1"/>
    <xf numFmtId="166" fontId="2" fillId="2" borderId="6" xfId="1" applyNumberFormat="1" applyFont="1" applyFill="1" applyBorder="1"/>
    <xf numFmtId="166" fontId="1" fillId="2" borderId="6" xfId="1" applyNumberFormat="1" applyFont="1" applyFill="1" applyBorder="1"/>
    <xf numFmtId="0" fontId="2" fillId="2" borderId="6" xfId="0" applyFont="1" applyFill="1" applyBorder="1" applyAlignment="1">
      <alignment horizontal="center"/>
    </xf>
    <xf numFmtId="0" fontId="4" fillId="0" borderId="3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" xfId="0" applyFont="1" applyBorder="1"/>
    <xf numFmtId="166" fontId="0" fillId="0" borderId="0" xfId="0" applyNumberFormat="1"/>
    <xf numFmtId="165" fontId="4" fillId="0" borderId="0" xfId="2" applyNumberFormat="1" applyFont="1" applyFill="1" applyBorder="1"/>
    <xf numFmtId="0" fontId="4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C84D-F78F-43D1-AB9A-CAAF56DF8450}">
  <sheetPr>
    <pageSetUpPr fitToPage="1"/>
  </sheetPr>
  <dimension ref="B2:V30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3.6640625" customWidth="1"/>
    <col min="2" max="2" width="23.44140625" customWidth="1"/>
    <col min="3" max="22" width="9.109375" customWidth="1"/>
  </cols>
  <sheetData>
    <row r="2" spans="2:22" ht="18" x14ac:dyDescent="0.35">
      <c r="B2" s="1" t="s">
        <v>56</v>
      </c>
    </row>
    <row r="4" spans="2:22" x14ac:dyDescent="0.3">
      <c r="C4" s="41">
        <v>2022</v>
      </c>
      <c r="D4" s="41"/>
      <c r="E4" s="41"/>
      <c r="F4" s="41"/>
      <c r="G4" s="42"/>
      <c r="H4" s="40">
        <f>C4+1</f>
        <v>2023</v>
      </c>
      <c r="I4" s="41"/>
      <c r="J4" s="41"/>
      <c r="K4" s="41"/>
      <c r="L4" s="42"/>
      <c r="M4" s="40">
        <f>H4+1</f>
        <v>2024</v>
      </c>
      <c r="N4" s="41"/>
      <c r="O4" s="41"/>
      <c r="P4" s="41"/>
      <c r="Q4" s="42"/>
      <c r="R4" s="40">
        <f>M4+1</f>
        <v>2025</v>
      </c>
      <c r="S4" s="41"/>
      <c r="T4" s="41"/>
      <c r="U4" s="41"/>
      <c r="V4" s="42"/>
    </row>
    <row r="5" spans="2:22" x14ac:dyDescent="0.3">
      <c r="B5" s="31" t="s">
        <v>53</v>
      </c>
      <c r="C5" s="33" t="s">
        <v>0</v>
      </c>
      <c r="D5" s="33" t="s">
        <v>1</v>
      </c>
      <c r="E5" s="33" t="s">
        <v>2</v>
      </c>
      <c r="F5" s="33" t="s">
        <v>3</v>
      </c>
      <c r="G5" s="34">
        <f>C4</f>
        <v>2022</v>
      </c>
      <c r="H5" s="32" t="s">
        <v>0</v>
      </c>
      <c r="I5" s="33" t="s">
        <v>1</v>
      </c>
      <c r="J5" s="33" t="s">
        <v>2</v>
      </c>
      <c r="K5" s="33" t="s">
        <v>3</v>
      </c>
      <c r="L5" s="34">
        <f>H4</f>
        <v>2023</v>
      </c>
      <c r="M5" s="32" t="s">
        <v>0</v>
      </c>
      <c r="N5" s="33" t="s">
        <v>1</v>
      </c>
      <c r="O5" s="33" t="s">
        <v>2</v>
      </c>
      <c r="P5" s="33" t="s">
        <v>3</v>
      </c>
      <c r="Q5" s="34">
        <f>M4</f>
        <v>2024</v>
      </c>
      <c r="R5" s="32" t="s">
        <v>0</v>
      </c>
      <c r="S5" s="33" t="s">
        <v>1</v>
      </c>
      <c r="T5" s="33" t="s">
        <v>2</v>
      </c>
      <c r="U5" s="33" t="s">
        <v>3</v>
      </c>
      <c r="V5" s="34">
        <f>R4</f>
        <v>2025</v>
      </c>
    </row>
    <row r="6" spans="2:22" x14ac:dyDescent="0.3">
      <c r="B6" s="14"/>
      <c r="C6" s="2"/>
      <c r="D6" s="2"/>
      <c r="E6" s="2"/>
      <c r="F6" s="2"/>
      <c r="G6" s="3"/>
      <c r="H6" s="10"/>
      <c r="I6" s="2"/>
      <c r="J6" s="2"/>
      <c r="K6" s="2"/>
      <c r="L6" s="3"/>
      <c r="M6" s="10"/>
      <c r="N6" s="2"/>
      <c r="O6" s="2"/>
      <c r="P6" s="2"/>
      <c r="Q6" s="3"/>
      <c r="R6" s="10"/>
      <c r="S6" s="2"/>
      <c r="T6" s="2"/>
      <c r="U6" s="2"/>
      <c r="V6" s="3"/>
    </row>
    <row r="7" spans="2:22" x14ac:dyDescent="0.3">
      <c r="B7" s="14" t="s">
        <v>16</v>
      </c>
      <c r="C7" s="17">
        <v>30.1</v>
      </c>
      <c r="D7" s="17">
        <v>68.3</v>
      </c>
      <c r="E7" s="17">
        <v>46.7</v>
      </c>
      <c r="F7" s="17">
        <v>66.5</v>
      </c>
      <c r="G7" s="18">
        <v>211.667</v>
      </c>
      <c r="H7" s="19">
        <v>68.900000000000006</v>
      </c>
      <c r="I7" s="17">
        <v>66.8</v>
      </c>
      <c r="J7" s="17">
        <v>92.1</v>
      </c>
      <c r="K7" s="17">
        <v>73</v>
      </c>
      <c r="L7" s="18">
        <v>300.30399999999997</v>
      </c>
      <c r="M7" s="19">
        <v>58.4</v>
      </c>
      <c r="N7" s="17">
        <v>70.099999999999994</v>
      </c>
      <c r="O7" s="17">
        <v>67.099999999999994</v>
      </c>
      <c r="P7" s="17">
        <v>69.400000000000006</v>
      </c>
      <c r="Q7" s="18">
        <v>265.517</v>
      </c>
      <c r="R7" s="19">
        <v>65</v>
      </c>
      <c r="S7" s="17">
        <v>68.2</v>
      </c>
      <c r="T7" s="17">
        <v>74.099999999999994</v>
      </c>
      <c r="U7" s="17">
        <v>86.1</v>
      </c>
      <c r="V7" s="18">
        <v>293.49099999999999</v>
      </c>
    </row>
    <row r="8" spans="2:22" x14ac:dyDescent="0.3">
      <c r="B8" s="14" t="s">
        <v>5</v>
      </c>
      <c r="C8" s="17">
        <v>10.9</v>
      </c>
      <c r="D8" s="17">
        <v>18.3</v>
      </c>
      <c r="E8" s="17">
        <v>24.1</v>
      </c>
      <c r="F8" s="17">
        <v>26.3</v>
      </c>
      <c r="G8" s="18">
        <v>79.616</v>
      </c>
      <c r="H8" s="19">
        <v>27.9</v>
      </c>
      <c r="I8" s="17">
        <v>31.3</v>
      </c>
      <c r="J8" s="17">
        <v>25</v>
      </c>
      <c r="K8" s="17">
        <v>24.2</v>
      </c>
      <c r="L8" s="18">
        <v>108.869</v>
      </c>
      <c r="M8" s="19">
        <v>33.799999999999997</v>
      </c>
      <c r="N8" s="17">
        <v>34.6</v>
      </c>
      <c r="O8" s="17">
        <v>29.3</v>
      </c>
      <c r="P8" s="17">
        <v>33.5</v>
      </c>
      <c r="Q8" s="18">
        <v>130.78299999999999</v>
      </c>
      <c r="R8" s="19">
        <v>33.9</v>
      </c>
      <c r="S8" s="17">
        <v>33.299999999999997</v>
      </c>
      <c r="T8" s="17">
        <v>35.299999999999997</v>
      </c>
      <c r="U8" s="17">
        <v>31.3</v>
      </c>
      <c r="V8" s="18">
        <v>133.84200000000001</v>
      </c>
    </row>
    <row r="9" spans="2:22" x14ac:dyDescent="0.3">
      <c r="B9" s="14" t="s">
        <v>4</v>
      </c>
      <c r="C9" s="17">
        <v>21.9</v>
      </c>
      <c r="D9" s="17">
        <v>23.7</v>
      </c>
      <c r="E9" s="17">
        <v>22.1</v>
      </c>
      <c r="F9" s="17">
        <v>23.1</v>
      </c>
      <c r="G9" s="18">
        <v>90.852000000000004</v>
      </c>
      <c r="H9" s="19">
        <v>25</v>
      </c>
      <c r="I9" s="17">
        <v>25.8</v>
      </c>
      <c r="J9" s="17">
        <v>24</v>
      </c>
      <c r="K9" s="17">
        <v>28</v>
      </c>
      <c r="L9" s="18">
        <v>102.824</v>
      </c>
      <c r="M9" s="19">
        <v>28.8</v>
      </c>
      <c r="N9" s="17">
        <v>28.9</v>
      </c>
      <c r="O9" s="17">
        <v>26.6</v>
      </c>
      <c r="P9" s="17">
        <v>28.3</v>
      </c>
      <c r="Q9" s="18">
        <v>112.336</v>
      </c>
      <c r="R9" s="19">
        <v>33.1</v>
      </c>
      <c r="S9" s="17">
        <v>35.700000000000003</v>
      </c>
      <c r="T9" s="17">
        <v>29.5</v>
      </c>
      <c r="U9" s="17">
        <v>39.700000000000003</v>
      </c>
      <c r="V9" s="18">
        <v>138.02600000000001</v>
      </c>
    </row>
    <row r="10" spans="2:22" x14ac:dyDescent="0.3">
      <c r="B10" s="14" t="s">
        <v>9</v>
      </c>
      <c r="C10" s="17">
        <v>0</v>
      </c>
      <c r="D10" s="17">
        <v>0</v>
      </c>
      <c r="E10" s="17">
        <v>0</v>
      </c>
      <c r="F10" s="17">
        <v>0</v>
      </c>
      <c r="G10" s="18">
        <v>0</v>
      </c>
      <c r="H10" s="19">
        <v>0</v>
      </c>
      <c r="I10" s="17">
        <v>0</v>
      </c>
      <c r="J10" s="17">
        <v>0</v>
      </c>
      <c r="K10" s="17">
        <v>0</v>
      </c>
      <c r="L10" s="18">
        <v>0</v>
      </c>
      <c r="M10" s="19">
        <v>0</v>
      </c>
      <c r="N10" s="17">
        <v>22.8</v>
      </c>
      <c r="O10" s="17">
        <v>0</v>
      </c>
      <c r="P10" s="17">
        <v>0</v>
      </c>
      <c r="Q10" s="18">
        <v>22.8</v>
      </c>
      <c r="R10" s="19">
        <v>0</v>
      </c>
      <c r="S10" s="17">
        <v>0</v>
      </c>
      <c r="T10" s="17">
        <v>0</v>
      </c>
      <c r="U10" s="17">
        <v>0</v>
      </c>
      <c r="V10" s="18">
        <v>0</v>
      </c>
    </row>
    <row r="11" spans="2:22" x14ac:dyDescent="0.3">
      <c r="B11" s="15" t="s">
        <v>8</v>
      </c>
      <c r="C11" s="21">
        <v>62.996000000000002</v>
      </c>
      <c r="D11" s="21">
        <v>110.361</v>
      </c>
      <c r="E11" s="21">
        <v>92.811000000000007</v>
      </c>
      <c r="F11" s="21">
        <v>115.96599999999999</v>
      </c>
      <c r="G11" s="20">
        <v>382.13499999999999</v>
      </c>
      <c r="H11" s="22">
        <v>121.71899999999999</v>
      </c>
      <c r="I11" s="21">
        <v>123.967</v>
      </c>
      <c r="J11" s="21">
        <v>140.999</v>
      </c>
      <c r="K11" s="21">
        <v>125.312</v>
      </c>
      <c r="L11" s="20">
        <v>511.99700000000001</v>
      </c>
      <c r="M11" s="22">
        <v>120.873</v>
      </c>
      <c r="N11" s="21">
        <v>156.30500000000001</v>
      </c>
      <c r="O11" s="21">
        <v>123.062</v>
      </c>
      <c r="P11" s="21">
        <v>131.196</v>
      </c>
      <c r="Q11" s="20">
        <v>531.43600000000004</v>
      </c>
      <c r="R11" s="22">
        <v>132.024</v>
      </c>
      <c r="S11" s="21">
        <v>137.27699999999999</v>
      </c>
      <c r="T11" s="21">
        <v>138.92099999999999</v>
      </c>
      <c r="U11" s="21">
        <v>157.137</v>
      </c>
      <c r="V11" s="20">
        <v>565.35900000000004</v>
      </c>
    </row>
    <row r="12" spans="2:22" x14ac:dyDescent="0.3">
      <c r="B12" s="14"/>
      <c r="C12" s="17"/>
      <c r="D12" s="17"/>
      <c r="E12" s="17"/>
      <c r="F12" s="17"/>
      <c r="G12" s="20"/>
      <c r="H12" s="19"/>
      <c r="I12" s="17"/>
      <c r="J12" s="17"/>
      <c r="K12" s="17"/>
      <c r="L12" s="20"/>
      <c r="M12" s="19"/>
      <c r="N12" s="17"/>
      <c r="O12" s="17"/>
      <c r="P12" s="17"/>
      <c r="Q12" s="20"/>
      <c r="R12" s="19"/>
      <c r="S12" s="17"/>
      <c r="T12" s="17"/>
      <c r="U12" s="17"/>
      <c r="V12" s="18"/>
    </row>
    <row r="13" spans="2:22" x14ac:dyDescent="0.3">
      <c r="B13" s="15" t="s">
        <v>10</v>
      </c>
      <c r="C13" s="21">
        <v>24.835000000000001</v>
      </c>
      <c r="D13" s="21">
        <v>49.468000000000004</v>
      </c>
      <c r="E13" s="21">
        <v>39.453000000000003</v>
      </c>
      <c r="F13" s="21">
        <v>49.762</v>
      </c>
      <c r="G13" s="20">
        <v>163.51900000000001</v>
      </c>
      <c r="H13" s="22">
        <v>50.247999999999998</v>
      </c>
      <c r="I13" s="21">
        <v>50.134</v>
      </c>
      <c r="J13" s="21">
        <v>52.97</v>
      </c>
      <c r="K13" s="21">
        <v>45.701999999999998</v>
      </c>
      <c r="L13" s="20">
        <v>199.054</v>
      </c>
      <c r="M13" s="22">
        <v>46.814</v>
      </c>
      <c r="N13" s="21">
        <v>72.108999999999995</v>
      </c>
      <c r="O13" s="21">
        <v>45.685000000000002</v>
      </c>
      <c r="P13" s="21">
        <v>44.268999999999998</v>
      </c>
      <c r="Q13" s="20">
        <v>208.87700000000001</v>
      </c>
      <c r="R13" s="22">
        <v>53.783000000000001</v>
      </c>
      <c r="S13" s="21">
        <v>51.174999999999997</v>
      </c>
      <c r="T13" s="21">
        <v>52.106999999999999</v>
      </c>
      <c r="U13" s="21">
        <v>63.255000000000003</v>
      </c>
      <c r="V13" s="20">
        <v>220.32</v>
      </c>
    </row>
    <row r="14" spans="2:22" x14ac:dyDescent="0.3">
      <c r="B14" s="14" t="s">
        <v>7</v>
      </c>
      <c r="C14" s="23">
        <v>-25.248000000000001</v>
      </c>
      <c r="D14" s="23">
        <v>-25.759999999999998</v>
      </c>
      <c r="E14" s="23">
        <v>-26.78</v>
      </c>
      <c r="F14" s="23">
        <v>-34.045000000000002</v>
      </c>
      <c r="G14" s="18">
        <v>-111.833</v>
      </c>
      <c r="H14" s="24">
        <v>-34.460999999999999</v>
      </c>
      <c r="I14" s="23">
        <v>-39.631999999999998</v>
      </c>
      <c r="J14" s="23">
        <v>-35.603999999999999</v>
      </c>
      <c r="K14" s="23">
        <v>-37.79</v>
      </c>
      <c r="L14" s="18">
        <v>-147.48699999999999</v>
      </c>
      <c r="M14" s="24">
        <v>-38.354999999999997</v>
      </c>
      <c r="N14" s="23">
        <v>-39.432000000000002</v>
      </c>
      <c r="O14" s="23">
        <v>-37.069000000000003</v>
      </c>
      <c r="P14" s="23">
        <v>-47.472000000000001</v>
      </c>
      <c r="Q14" s="18">
        <v>-162.327</v>
      </c>
      <c r="R14" s="24">
        <v>-40.948</v>
      </c>
      <c r="S14" s="23">
        <v>-41.061</v>
      </c>
      <c r="T14" s="23">
        <v>-40.813000000000002</v>
      </c>
      <c r="U14" s="17">
        <v>-49.889000000000003</v>
      </c>
      <c r="V14" s="18">
        <v>-172.71100000000001</v>
      </c>
    </row>
    <row r="15" spans="2:22" x14ac:dyDescent="0.3">
      <c r="B15" s="15" t="s">
        <v>6</v>
      </c>
      <c r="C15" s="21">
        <v>-0.41299999999999998</v>
      </c>
      <c r="D15" s="21">
        <v>23.707999999999998</v>
      </c>
      <c r="E15" s="21">
        <v>12.673</v>
      </c>
      <c r="F15" s="21">
        <v>15.717000000000001</v>
      </c>
      <c r="G15" s="20">
        <v>51.686999999999998</v>
      </c>
      <c r="H15" s="22">
        <v>15.787000000000001</v>
      </c>
      <c r="I15" s="21">
        <v>10.500999999999999</v>
      </c>
      <c r="J15" s="21">
        <v>17.366</v>
      </c>
      <c r="K15" s="21">
        <v>7.9119999999999999</v>
      </c>
      <c r="L15" s="20">
        <v>51.566000000000003</v>
      </c>
      <c r="M15" s="22">
        <v>8.4589999999999996</v>
      </c>
      <c r="N15" s="21">
        <v>32.677999999999997</v>
      </c>
      <c r="O15" s="21">
        <v>8.6159999999999997</v>
      </c>
      <c r="P15" s="21">
        <v>-3.2029999999999998</v>
      </c>
      <c r="Q15" s="20">
        <v>46.55</v>
      </c>
      <c r="R15" s="22">
        <v>12.835000000000001</v>
      </c>
      <c r="S15" s="21">
        <v>10.114000000000001</v>
      </c>
      <c r="T15" s="21">
        <v>11.294</v>
      </c>
      <c r="U15" s="21">
        <v>13.366</v>
      </c>
      <c r="V15" s="20">
        <v>47.609000000000002</v>
      </c>
    </row>
    <row r="16" spans="2:22" x14ac:dyDescent="0.3">
      <c r="B16" s="14" t="s">
        <v>12</v>
      </c>
      <c r="C16" s="23">
        <v>0</v>
      </c>
      <c r="D16" s="23">
        <v>0</v>
      </c>
      <c r="E16" s="23">
        <v>0</v>
      </c>
      <c r="F16" s="23">
        <v>0</v>
      </c>
      <c r="G16" s="18">
        <v>0</v>
      </c>
      <c r="H16" s="24">
        <v>0</v>
      </c>
      <c r="I16" s="23">
        <v>-12.335000000000001</v>
      </c>
      <c r="J16" s="23">
        <v>-1.1180000000000001</v>
      </c>
      <c r="K16" s="23">
        <v>-2.6080000000000001</v>
      </c>
      <c r="L16" s="18">
        <v>-16.061</v>
      </c>
      <c r="M16" s="24">
        <v>0</v>
      </c>
      <c r="N16" s="23">
        <v>0</v>
      </c>
      <c r="O16" s="23">
        <v>0</v>
      </c>
      <c r="P16" s="23">
        <v>0</v>
      </c>
      <c r="Q16" s="18">
        <v>0</v>
      </c>
      <c r="R16" s="24">
        <v>0</v>
      </c>
      <c r="S16" s="23">
        <v>0</v>
      </c>
      <c r="T16" s="23">
        <v>-2.254</v>
      </c>
      <c r="U16" s="17">
        <v>-1.5960000000000001</v>
      </c>
      <c r="V16" s="18">
        <v>-3.85</v>
      </c>
    </row>
    <row r="17" spans="2:22" x14ac:dyDescent="0.3">
      <c r="B17" s="15" t="s">
        <v>11</v>
      </c>
      <c r="C17" s="21">
        <v>-0.41299999999999998</v>
      </c>
      <c r="D17" s="21">
        <v>23.707999999999998</v>
      </c>
      <c r="E17" s="21">
        <v>12.673</v>
      </c>
      <c r="F17" s="21">
        <v>15.717000000000001</v>
      </c>
      <c r="G17" s="20">
        <v>51.686999999999998</v>
      </c>
      <c r="H17" s="22">
        <v>15.787000000000001</v>
      </c>
      <c r="I17" s="21">
        <v>-1.8340000000000001</v>
      </c>
      <c r="J17" s="21">
        <v>16.248000000000001</v>
      </c>
      <c r="K17" s="21">
        <v>5.3040000000000003</v>
      </c>
      <c r="L17" s="20">
        <v>35.505000000000003</v>
      </c>
      <c r="M17" s="22">
        <v>8.4589999999999996</v>
      </c>
      <c r="N17" s="21">
        <v>32.677999999999997</v>
      </c>
      <c r="O17" s="21">
        <v>8.6159999999999997</v>
      </c>
      <c r="P17" s="21">
        <v>-3.2029999999999998</v>
      </c>
      <c r="Q17" s="20">
        <v>46.55</v>
      </c>
      <c r="R17" s="22">
        <v>12.835000000000001</v>
      </c>
      <c r="S17" s="21">
        <v>10.114000000000001</v>
      </c>
      <c r="T17" s="21">
        <v>9.0399999999999991</v>
      </c>
      <c r="U17" s="21">
        <v>11.77</v>
      </c>
      <c r="V17" s="20">
        <v>43.759</v>
      </c>
    </row>
    <row r="18" spans="2:22" x14ac:dyDescent="0.3">
      <c r="B18" s="14"/>
      <c r="C18" s="5"/>
      <c r="D18" s="5"/>
      <c r="E18" s="5"/>
      <c r="F18" s="5"/>
      <c r="G18" s="4"/>
      <c r="H18" s="11"/>
      <c r="I18" s="5"/>
      <c r="J18" s="5"/>
      <c r="K18" s="5"/>
      <c r="L18" s="12"/>
      <c r="Q18" s="12"/>
      <c r="R18" s="5"/>
      <c r="S18" s="5"/>
      <c r="T18" s="5"/>
      <c r="U18" s="17"/>
      <c r="V18" s="18"/>
    </row>
    <row r="19" spans="2:22" x14ac:dyDescent="0.3">
      <c r="B19" s="36" t="s">
        <v>55</v>
      </c>
      <c r="C19" s="5"/>
      <c r="D19" s="5"/>
      <c r="E19" s="5"/>
      <c r="F19" s="5"/>
      <c r="G19" s="4"/>
      <c r="H19" s="5"/>
      <c r="I19" s="5"/>
      <c r="J19" s="5"/>
      <c r="K19" s="5"/>
      <c r="L19" s="12"/>
      <c r="Q19" s="12"/>
      <c r="R19" s="5"/>
      <c r="S19" s="5"/>
      <c r="T19" s="5"/>
      <c r="U19" s="5"/>
      <c r="V19" s="4"/>
    </row>
    <row r="20" spans="2:22" x14ac:dyDescent="0.3">
      <c r="B20" s="16" t="str">
        <f>B7</f>
        <v>Prescription Drugs (RX)</v>
      </c>
      <c r="C20" s="6"/>
      <c r="D20" s="6"/>
      <c r="E20" s="6"/>
      <c r="F20" s="6"/>
      <c r="G20" s="7"/>
      <c r="H20" s="8">
        <f>H7/C7-1</f>
        <v>1.2890365448504983</v>
      </c>
      <c r="I20" s="8">
        <f t="shared" ref="I20:V22" si="0">I7/D7-1</f>
        <v>-2.1961932650073179E-2</v>
      </c>
      <c r="J20" s="8">
        <f t="shared" si="0"/>
        <v>0.97216274089935739</v>
      </c>
      <c r="K20" s="8">
        <f t="shared" si="0"/>
        <v>9.7744360902255689E-2</v>
      </c>
      <c r="L20" s="9">
        <f t="shared" si="0"/>
        <v>0.4187568208554</v>
      </c>
      <c r="M20" s="8">
        <f t="shared" si="0"/>
        <v>-0.15239477503628451</v>
      </c>
      <c r="N20" s="8">
        <f t="shared" si="0"/>
        <v>4.9401197604790337E-2</v>
      </c>
      <c r="O20" s="8">
        <f t="shared" si="0"/>
        <v>-0.2714440825190011</v>
      </c>
      <c r="P20" s="8">
        <f t="shared" si="0"/>
        <v>-4.9315068493150593E-2</v>
      </c>
      <c r="Q20" s="9">
        <f t="shared" si="0"/>
        <v>-0.11583928286003509</v>
      </c>
      <c r="R20" s="8">
        <f t="shared" si="0"/>
        <v>0.1130136986301371</v>
      </c>
      <c r="S20" s="8">
        <f t="shared" si="0"/>
        <v>-2.7104136947218138E-2</v>
      </c>
      <c r="T20" s="8">
        <f t="shared" si="0"/>
        <v>0.10432190760059612</v>
      </c>
      <c r="U20" s="38">
        <f t="shared" si="0"/>
        <v>0.24063400576368865</v>
      </c>
      <c r="V20" s="9">
        <f t="shared" si="0"/>
        <v>0.10535671915545897</v>
      </c>
    </row>
    <row r="21" spans="2:22" x14ac:dyDescent="0.3">
      <c r="B21" s="16" t="str">
        <f t="shared" ref="B21:B22" si="1">B8</f>
        <v>Consumer Health</v>
      </c>
      <c r="C21" s="6"/>
      <c r="D21" s="6"/>
      <c r="E21" s="6"/>
      <c r="F21" s="6"/>
      <c r="G21" s="7"/>
      <c r="H21" s="8">
        <f t="shared" ref="H21:H22" si="2">H8/C8-1</f>
        <v>1.5596330275229358</v>
      </c>
      <c r="I21" s="8">
        <f t="shared" ref="I21:I22" si="3">I8/D8-1</f>
        <v>0.71038251366120209</v>
      </c>
      <c r="J21" s="8">
        <f t="shared" ref="J21:J22" si="4">J8/E8-1</f>
        <v>3.734439834024883E-2</v>
      </c>
      <c r="K21" s="8">
        <f t="shared" ref="K21:K22" si="5">K8/F8-1</f>
        <v>-7.9847908745247165E-2</v>
      </c>
      <c r="L21" s="9">
        <f t="shared" ref="L21:L22" si="6">L8/G8-1</f>
        <v>0.36742614549839225</v>
      </c>
      <c r="M21" s="8">
        <f t="shared" ref="M21:M22" si="7">M8/H8-1</f>
        <v>0.2114695340501791</v>
      </c>
      <c r="N21" s="8">
        <f t="shared" ref="N21:N22" si="8">N8/I8-1</f>
        <v>0.10543130990415328</v>
      </c>
      <c r="O21" s="8">
        <f t="shared" ref="O21:O22" si="9">O8/J8-1</f>
        <v>0.17199999999999993</v>
      </c>
      <c r="P21" s="8">
        <f t="shared" ref="P21:P22" si="10">P8/K8-1</f>
        <v>0.38429752066115697</v>
      </c>
      <c r="Q21" s="9">
        <f t="shared" ref="Q21:Q22" si="11">Q8/L8-1</f>
        <v>0.20128778623850674</v>
      </c>
      <c r="R21" s="8">
        <f t="shared" ref="R21:R22" si="12">R8/M8-1</f>
        <v>2.9585798816569309E-3</v>
      </c>
      <c r="S21" s="8">
        <f t="shared" ref="S21:S22" si="13">S8/N8-1</f>
        <v>-3.7572254335260236E-2</v>
      </c>
      <c r="T21" s="8">
        <f t="shared" ref="T21:T22" si="14">T8/O8-1</f>
        <v>0.20477815699658697</v>
      </c>
      <c r="U21" s="38">
        <f t="shared" ref="U21:U22" si="15">U8/P8-1</f>
        <v>-6.5671641791044788E-2</v>
      </c>
      <c r="V21" s="9">
        <f t="shared" si="0"/>
        <v>2.3389890123334256E-2</v>
      </c>
    </row>
    <row r="22" spans="2:22" x14ac:dyDescent="0.3">
      <c r="B22" s="16" t="str">
        <f t="shared" si="1"/>
        <v>Hospital</v>
      </c>
      <c r="C22" s="6"/>
      <c r="D22" s="6"/>
      <c r="E22" s="6"/>
      <c r="F22" s="6"/>
      <c r="G22" s="7"/>
      <c r="H22" s="8">
        <f t="shared" si="2"/>
        <v>0.14155251141552516</v>
      </c>
      <c r="I22" s="8">
        <f t="shared" si="3"/>
        <v>8.8607594936708889E-2</v>
      </c>
      <c r="J22" s="8">
        <f t="shared" si="4"/>
        <v>8.5972850678732948E-2</v>
      </c>
      <c r="K22" s="8">
        <f t="shared" si="5"/>
        <v>0.21212121212121215</v>
      </c>
      <c r="L22" s="9">
        <f t="shared" si="6"/>
        <v>0.13177475454585474</v>
      </c>
      <c r="M22" s="8">
        <f t="shared" si="7"/>
        <v>0.15200000000000014</v>
      </c>
      <c r="N22" s="8">
        <f t="shared" si="8"/>
        <v>0.12015503875968991</v>
      </c>
      <c r="O22" s="8">
        <f t="shared" si="9"/>
        <v>0.10833333333333339</v>
      </c>
      <c r="P22" s="8">
        <f t="shared" si="10"/>
        <v>1.0714285714285676E-2</v>
      </c>
      <c r="Q22" s="9">
        <f t="shared" si="11"/>
        <v>9.2507585777639401E-2</v>
      </c>
      <c r="R22" s="8">
        <f t="shared" si="12"/>
        <v>0.14930555555555558</v>
      </c>
      <c r="S22" s="8">
        <f t="shared" si="13"/>
        <v>0.23529411764705888</v>
      </c>
      <c r="T22" s="8">
        <f t="shared" si="14"/>
        <v>0.10902255639097747</v>
      </c>
      <c r="U22" s="38">
        <f t="shared" si="15"/>
        <v>0.40282685512367489</v>
      </c>
      <c r="V22" s="9">
        <f t="shared" si="0"/>
        <v>0.22868893320039896</v>
      </c>
    </row>
    <row r="23" spans="2:22" x14ac:dyDescent="0.3">
      <c r="B23" s="16" t="s">
        <v>54</v>
      </c>
      <c r="C23" s="6"/>
      <c r="D23" s="6"/>
      <c r="E23" s="6"/>
      <c r="F23" s="6"/>
      <c r="G23" s="7"/>
      <c r="H23" s="8">
        <f t="shared" ref="H23:V23" si="16">H11/C11-1</f>
        <v>0.93217029652676353</v>
      </c>
      <c r="I23" s="8">
        <f t="shared" si="16"/>
        <v>0.12328630585079869</v>
      </c>
      <c r="J23" s="8">
        <f t="shared" si="16"/>
        <v>0.51920569760049973</v>
      </c>
      <c r="K23" s="8">
        <f t="shared" si="16"/>
        <v>8.0592587482537947E-2</v>
      </c>
      <c r="L23" s="9">
        <f t="shared" si="16"/>
        <v>0.33983278160859398</v>
      </c>
      <c r="M23" s="8">
        <f t="shared" si="16"/>
        <v>-6.9504350183619001E-3</v>
      </c>
      <c r="N23" s="8">
        <f t="shared" si="16"/>
        <v>0.26085974493211905</v>
      </c>
      <c r="O23" s="8">
        <f t="shared" si="16"/>
        <v>-0.12721366818204383</v>
      </c>
      <c r="P23" s="8">
        <f t="shared" si="16"/>
        <v>4.6954800817160303E-2</v>
      </c>
      <c r="Q23" s="9">
        <f t="shared" si="16"/>
        <v>3.7967019338003949E-2</v>
      </c>
      <c r="R23" s="8">
        <f t="shared" si="16"/>
        <v>9.2253853217840076E-2</v>
      </c>
      <c r="S23" s="8">
        <f t="shared" si="16"/>
        <v>-0.12173634880522066</v>
      </c>
      <c r="T23" s="8">
        <f t="shared" si="16"/>
        <v>0.12887000048755914</v>
      </c>
      <c r="U23" s="38">
        <f t="shared" si="16"/>
        <v>0.19772706484953817</v>
      </c>
      <c r="V23" s="9">
        <f t="shared" si="16"/>
        <v>6.3832709865345949E-2</v>
      </c>
    </row>
    <row r="24" spans="2:22" x14ac:dyDescent="0.3">
      <c r="B24" s="16"/>
      <c r="C24" s="6"/>
      <c r="D24" s="6"/>
      <c r="E24" s="6"/>
      <c r="F24" s="6"/>
      <c r="G24" s="7"/>
      <c r="H24" s="13"/>
      <c r="I24" s="8"/>
      <c r="J24" s="8"/>
      <c r="K24" s="8"/>
      <c r="L24" s="9"/>
      <c r="M24" s="8"/>
      <c r="N24" s="8"/>
      <c r="O24" s="8"/>
      <c r="P24" s="8"/>
      <c r="Q24" s="9"/>
      <c r="R24" s="8"/>
      <c r="S24" s="8"/>
      <c r="T24" s="8"/>
      <c r="U24" s="38"/>
      <c r="V24" s="9"/>
    </row>
    <row r="25" spans="2:22" x14ac:dyDescent="0.3">
      <c r="B25" s="16" t="s">
        <v>13</v>
      </c>
      <c r="C25" s="8">
        <f>C13/C11</f>
        <v>0.39423137977014411</v>
      </c>
      <c r="D25" s="8">
        <f t="shared" ref="D25:G25" si="17">D13/D11</f>
        <v>0.44823805511004794</v>
      </c>
      <c r="E25" s="8">
        <f t="shared" si="17"/>
        <v>0.42508969841936839</v>
      </c>
      <c r="F25" s="8">
        <f t="shared" si="17"/>
        <v>0.42910853181104808</v>
      </c>
      <c r="G25" s="9">
        <f t="shared" si="17"/>
        <v>0.42790898504455233</v>
      </c>
      <c r="H25" s="13">
        <f t="shared" ref="H25:V25" si="18">H13/H11</f>
        <v>0.41281969125608986</v>
      </c>
      <c r="I25" s="8">
        <f t="shared" si="18"/>
        <v>0.40441407794009698</v>
      </c>
      <c r="J25" s="8">
        <f t="shared" si="18"/>
        <v>0.37567642323704425</v>
      </c>
      <c r="K25" s="8">
        <f t="shared" si="18"/>
        <v>0.36470569458631258</v>
      </c>
      <c r="L25" s="9">
        <f t="shared" si="18"/>
        <v>0.38877962175559622</v>
      </c>
      <c r="M25" s="13">
        <f t="shared" si="18"/>
        <v>0.38729906596179459</v>
      </c>
      <c r="N25" s="8">
        <f t="shared" si="18"/>
        <v>0.4613352100060778</v>
      </c>
      <c r="O25" s="8">
        <f t="shared" si="18"/>
        <v>0.37123563732102521</v>
      </c>
      <c r="P25" s="8">
        <f t="shared" si="18"/>
        <v>0.33742644592822951</v>
      </c>
      <c r="Q25" s="9">
        <f t="shared" si="18"/>
        <v>0.39304262413536156</v>
      </c>
      <c r="R25" s="13">
        <f t="shared" si="18"/>
        <v>0.40737290189662484</v>
      </c>
      <c r="S25" s="8">
        <f t="shared" si="18"/>
        <v>0.37278640995942514</v>
      </c>
      <c r="T25" s="8">
        <f t="shared" si="18"/>
        <v>0.37508368065303305</v>
      </c>
      <c r="U25" s="38">
        <f t="shared" si="18"/>
        <v>0.40254682219973653</v>
      </c>
      <c r="V25" s="9">
        <f t="shared" si="18"/>
        <v>0.38969928841674045</v>
      </c>
    </row>
    <row r="26" spans="2:22" x14ac:dyDescent="0.3">
      <c r="B26" s="16" t="s">
        <v>14</v>
      </c>
      <c r="C26" s="8">
        <f>C15/C11</f>
        <v>-6.5559718077338241E-3</v>
      </c>
      <c r="D26" s="8">
        <f t="shared" ref="D26:G26" si="19">D15/D11</f>
        <v>0.21482226511176952</v>
      </c>
      <c r="E26" s="8">
        <f t="shared" si="19"/>
        <v>0.13654631455323182</v>
      </c>
      <c r="F26" s="8">
        <f t="shared" si="19"/>
        <v>0.13553110394425955</v>
      </c>
      <c r="G26" s="9">
        <f t="shared" si="19"/>
        <v>0.13525848195009615</v>
      </c>
      <c r="H26" s="13">
        <f t="shared" ref="H26:V26" si="20">H15/H11</f>
        <v>0.12970037545494131</v>
      </c>
      <c r="I26" s="8">
        <f t="shared" si="20"/>
        <v>8.4708027136253999E-2</v>
      </c>
      <c r="J26" s="8">
        <f t="shared" si="20"/>
        <v>0.12316399407087994</v>
      </c>
      <c r="K26" s="8">
        <f t="shared" si="20"/>
        <v>6.3138406537282948E-2</v>
      </c>
      <c r="L26" s="9">
        <f t="shared" si="20"/>
        <v>0.10071543387949539</v>
      </c>
      <c r="M26" s="13">
        <f t="shared" si="20"/>
        <v>6.9982543661529034E-2</v>
      </c>
      <c r="N26" s="8">
        <f t="shared" si="20"/>
        <v>0.20906560890566517</v>
      </c>
      <c r="O26" s="8">
        <f t="shared" si="20"/>
        <v>7.0013489135557688E-2</v>
      </c>
      <c r="P26" s="8">
        <f t="shared" si="20"/>
        <v>-2.4413854080917102E-2</v>
      </c>
      <c r="Q26" s="9">
        <f t="shared" si="20"/>
        <v>8.7592861605160346E-2</v>
      </c>
      <c r="R26" s="13">
        <f t="shared" si="20"/>
        <v>9.7217172635278445E-2</v>
      </c>
      <c r="S26" s="8">
        <f t="shared" si="20"/>
        <v>7.3675852473466072E-2</v>
      </c>
      <c r="T26" s="8">
        <f t="shared" si="20"/>
        <v>8.1298003901497981E-2</v>
      </c>
      <c r="U26" s="38">
        <f t="shared" si="20"/>
        <v>8.5059534037177753E-2</v>
      </c>
      <c r="V26" s="9">
        <f t="shared" si="20"/>
        <v>8.421020979589959E-2</v>
      </c>
    </row>
    <row r="27" spans="2:22" x14ac:dyDescent="0.3">
      <c r="B27" s="16" t="s">
        <v>15</v>
      </c>
      <c r="C27" s="8">
        <f>C17/C11</f>
        <v>-6.5559718077338241E-3</v>
      </c>
      <c r="D27" s="8">
        <f t="shared" ref="D27:G27" si="21">D17/D11</f>
        <v>0.21482226511176952</v>
      </c>
      <c r="E27" s="8">
        <f t="shared" si="21"/>
        <v>0.13654631455323182</v>
      </c>
      <c r="F27" s="8">
        <f t="shared" si="21"/>
        <v>0.13553110394425955</v>
      </c>
      <c r="G27" s="9">
        <f t="shared" si="21"/>
        <v>0.13525848195009615</v>
      </c>
      <c r="H27" s="13">
        <f t="shared" ref="H27:V27" si="22">H17/H11</f>
        <v>0.12970037545494131</v>
      </c>
      <c r="I27" s="8">
        <f t="shared" si="22"/>
        <v>-1.4794259762678778E-2</v>
      </c>
      <c r="J27" s="8">
        <f t="shared" si="22"/>
        <v>0.11523485982170087</v>
      </c>
      <c r="K27" s="8">
        <f t="shared" si="22"/>
        <v>4.2326353421859045E-2</v>
      </c>
      <c r="L27" s="9">
        <f t="shared" si="22"/>
        <v>6.9346109449860055E-2</v>
      </c>
      <c r="M27" s="13">
        <f t="shared" si="22"/>
        <v>6.9982543661529034E-2</v>
      </c>
      <c r="N27" s="8">
        <f t="shared" si="22"/>
        <v>0.20906560890566517</v>
      </c>
      <c r="O27" s="8">
        <f t="shared" si="22"/>
        <v>7.0013489135557688E-2</v>
      </c>
      <c r="P27" s="8">
        <f t="shared" si="22"/>
        <v>-2.4413854080917102E-2</v>
      </c>
      <c r="Q27" s="9">
        <f t="shared" si="22"/>
        <v>8.7592861605160346E-2</v>
      </c>
      <c r="R27" s="13">
        <f t="shared" si="22"/>
        <v>9.7217172635278445E-2</v>
      </c>
      <c r="S27" s="8">
        <f t="shared" si="22"/>
        <v>7.3675852473466072E-2</v>
      </c>
      <c r="T27" s="8">
        <f t="shared" si="22"/>
        <v>6.5072955132773294E-2</v>
      </c>
      <c r="U27" s="38">
        <f t="shared" si="22"/>
        <v>7.4902791831331889E-2</v>
      </c>
      <c r="V27" s="9">
        <f t="shared" si="22"/>
        <v>7.740037745927808E-2</v>
      </c>
    </row>
    <row r="30" spans="2:22" x14ac:dyDescent="0.3">
      <c r="B30" s="39" t="s">
        <v>57</v>
      </c>
    </row>
  </sheetData>
  <mergeCells count="4">
    <mergeCell ref="M4:Q4"/>
    <mergeCell ref="R4:V4"/>
    <mergeCell ref="C4:G4"/>
    <mergeCell ref="H4:L4"/>
  </mergeCells>
  <pageMargins left="0.7" right="0.7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423E-2240-40C1-9598-5853CCA9A25F}">
  <dimension ref="B2:K41"/>
  <sheetViews>
    <sheetView showGridLines="0" workbookViewId="0"/>
  </sheetViews>
  <sheetFormatPr baseColWidth="10" defaultColWidth="8.88671875" defaultRowHeight="14.4" x14ac:dyDescent="0.3"/>
  <cols>
    <col min="1" max="1" width="3.6640625" customWidth="1"/>
    <col min="2" max="2" width="37.44140625" bestFit="1" customWidth="1"/>
    <col min="3" max="11" width="9.109375" customWidth="1"/>
  </cols>
  <sheetData>
    <row r="2" spans="2:11" ht="18" x14ac:dyDescent="0.35">
      <c r="B2" s="1" t="s">
        <v>48</v>
      </c>
    </row>
    <row r="4" spans="2:11" x14ac:dyDescent="0.3">
      <c r="C4" s="30">
        <v>2023</v>
      </c>
      <c r="D4" s="40">
        <f>C4+1</f>
        <v>2024</v>
      </c>
      <c r="E4" s="41"/>
      <c r="F4" s="41"/>
      <c r="G4" s="42"/>
      <c r="H4" s="40">
        <f>D4+1</f>
        <v>2025</v>
      </c>
      <c r="I4" s="41"/>
      <c r="J4" s="41"/>
      <c r="K4" s="42"/>
    </row>
    <row r="5" spans="2:11" x14ac:dyDescent="0.3">
      <c r="B5" s="31" t="s">
        <v>53</v>
      </c>
      <c r="C5" s="35" t="s">
        <v>49</v>
      </c>
      <c r="D5" s="33" t="s">
        <v>50</v>
      </c>
      <c r="E5" s="33" t="s">
        <v>51</v>
      </c>
      <c r="F5" s="33" t="s">
        <v>52</v>
      </c>
      <c r="G5" s="34" t="s">
        <v>49</v>
      </c>
      <c r="H5" s="33" t="s">
        <v>50</v>
      </c>
      <c r="I5" s="33" t="s">
        <v>51</v>
      </c>
      <c r="J5" s="33" t="s">
        <v>52</v>
      </c>
      <c r="K5" s="34" t="s">
        <v>49</v>
      </c>
    </row>
    <row r="6" spans="2:11" x14ac:dyDescent="0.3">
      <c r="B6" s="14"/>
      <c r="C6" s="26"/>
      <c r="G6" s="12"/>
      <c r="K6" s="12"/>
    </row>
    <row r="7" spans="2:11" x14ac:dyDescent="0.3">
      <c r="B7" s="14" t="s">
        <v>17</v>
      </c>
      <c r="C7" s="27">
        <v>156.72900000000001</v>
      </c>
      <c r="D7" s="17">
        <v>157.05699999999999</v>
      </c>
      <c r="E7" s="17">
        <v>155.34700000000001</v>
      </c>
      <c r="F7" s="17">
        <v>160.732</v>
      </c>
      <c r="G7" s="25">
        <v>159.05099999999999</v>
      </c>
      <c r="H7" s="17">
        <v>162.285</v>
      </c>
      <c r="I7" s="17">
        <v>163.666</v>
      </c>
      <c r="J7" s="17">
        <v>202.75299999999999</v>
      </c>
      <c r="K7" s="25">
        <v>207.56800000000001</v>
      </c>
    </row>
    <row r="8" spans="2:11" x14ac:dyDescent="0.3">
      <c r="B8" s="14" t="s">
        <v>18</v>
      </c>
      <c r="C8" s="27">
        <v>0.93</v>
      </c>
      <c r="D8" s="17">
        <v>0.93</v>
      </c>
      <c r="E8" s="17">
        <v>0.93</v>
      </c>
      <c r="F8" s="17">
        <v>0.93</v>
      </c>
      <c r="G8" s="25">
        <v>0.93400000000000005</v>
      </c>
      <c r="H8" s="17">
        <v>0.93400000000000005</v>
      </c>
      <c r="I8" s="17">
        <v>0.93400000000000005</v>
      </c>
      <c r="J8" s="17">
        <v>0.93400000000000005</v>
      </c>
      <c r="K8" s="25">
        <v>0.93400000000000005</v>
      </c>
    </row>
    <row r="9" spans="2:11" x14ac:dyDescent="0.3">
      <c r="B9" s="14" t="s">
        <v>19</v>
      </c>
      <c r="C9" s="27">
        <v>97.626999999999995</v>
      </c>
      <c r="D9" s="17">
        <v>95.838999999999999</v>
      </c>
      <c r="E9" s="17">
        <v>92.316000000000003</v>
      </c>
      <c r="F9" s="17">
        <v>93.492000000000004</v>
      </c>
      <c r="G9" s="25">
        <v>92.561000000000007</v>
      </c>
      <c r="H9" s="17">
        <v>91.819000000000003</v>
      </c>
      <c r="I9" s="17">
        <v>89.944000000000003</v>
      </c>
      <c r="J9" s="17">
        <v>261.17500000000001</v>
      </c>
      <c r="K9" s="25">
        <v>250.89</v>
      </c>
    </row>
    <row r="10" spans="2:11" x14ac:dyDescent="0.3">
      <c r="B10" s="14" t="s">
        <v>45</v>
      </c>
      <c r="C10" s="27">
        <v>3.6920000000000002</v>
      </c>
      <c r="D10" s="17">
        <v>3.5990000000000002</v>
      </c>
      <c r="E10" s="17">
        <v>3.4969999999999999</v>
      </c>
      <c r="F10" s="17">
        <v>3.3170000000000002</v>
      </c>
      <c r="G10" s="25">
        <v>4.4930000000000003</v>
      </c>
      <c r="H10" s="17">
        <v>4.5979999999999999</v>
      </c>
      <c r="I10" s="17">
        <v>4.3369999999999997</v>
      </c>
      <c r="J10" s="17">
        <v>4.0839999999999996</v>
      </c>
      <c r="K10" s="25">
        <v>3.9009999999999998</v>
      </c>
    </row>
    <row r="11" spans="2:11" x14ac:dyDescent="0.3">
      <c r="B11" s="14" t="s">
        <v>20</v>
      </c>
      <c r="C11" s="27">
        <v>6.06</v>
      </c>
      <c r="D11" s="17">
        <v>5.7149999999999999</v>
      </c>
      <c r="E11" s="17">
        <v>5.8440000000000003</v>
      </c>
      <c r="F11" s="17">
        <v>5.0999999999999996</v>
      </c>
      <c r="G11" s="25">
        <v>4.2460000000000004</v>
      </c>
      <c r="H11" s="17">
        <v>3.4409999999999998</v>
      </c>
      <c r="I11" s="17">
        <v>2.645</v>
      </c>
      <c r="J11" s="17">
        <v>2.008</v>
      </c>
      <c r="K11" s="25">
        <v>2.2890000000000001</v>
      </c>
    </row>
    <row r="12" spans="2:11" x14ac:dyDescent="0.3">
      <c r="B12" s="14" t="s">
        <v>46</v>
      </c>
      <c r="C12" s="27">
        <v>32.158999999999999</v>
      </c>
      <c r="D12" s="17">
        <v>0</v>
      </c>
      <c r="E12" s="17">
        <v>0</v>
      </c>
      <c r="F12" s="17">
        <v>0</v>
      </c>
      <c r="G12" s="25">
        <v>6.1959999999999997</v>
      </c>
      <c r="H12" s="17">
        <v>6.36</v>
      </c>
      <c r="I12" s="17">
        <v>5.71</v>
      </c>
      <c r="J12" s="17">
        <v>4.1769999999999996</v>
      </c>
      <c r="K12" s="25">
        <v>4.282</v>
      </c>
    </row>
    <row r="13" spans="2:11" x14ac:dyDescent="0.3">
      <c r="B13" s="15" t="s">
        <v>21</v>
      </c>
      <c r="C13" s="28">
        <v>297.197</v>
      </c>
      <c r="D13" s="21">
        <v>263.13900000000001</v>
      </c>
      <c r="E13" s="21">
        <v>257.97500000000002</v>
      </c>
      <c r="F13" s="21">
        <v>263.57100000000003</v>
      </c>
      <c r="G13" s="20">
        <v>267.48</v>
      </c>
      <c r="H13" s="21">
        <v>269.43599999999998</v>
      </c>
      <c r="I13" s="21">
        <v>267.23599999999999</v>
      </c>
      <c r="J13" s="21">
        <v>475.13200000000001</v>
      </c>
      <c r="K13" s="20">
        <v>469.86500000000001</v>
      </c>
    </row>
    <row r="14" spans="2:11" x14ac:dyDescent="0.3">
      <c r="B14" s="14" t="s">
        <v>22</v>
      </c>
      <c r="C14" s="27">
        <v>14.858000000000001</v>
      </c>
      <c r="D14" s="17">
        <v>13.028</v>
      </c>
      <c r="E14" s="17">
        <v>12.927</v>
      </c>
      <c r="F14" s="17">
        <v>13.334</v>
      </c>
      <c r="G14" s="25">
        <v>8.7200000000000006</v>
      </c>
      <c r="H14" s="17">
        <v>8.1989999999999998</v>
      </c>
      <c r="I14" s="17">
        <v>8.4390000000000001</v>
      </c>
      <c r="J14" s="17">
        <v>9.7769999999999992</v>
      </c>
      <c r="K14" s="25">
        <v>11.391999999999999</v>
      </c>
    </row>
    <row r="15" spans="2:11" x14ac:dyDescent="0.3">
      <c r="B15" s="14" t="s">
        <v>23</v>
      </c>
      <c r="C15" s="27">
        <v>105.2</v>
      </c>
      <c r="D15" s="17">
        <v>121.399</v>
      </c>
      <c r="E15" s="17">
        <v>113.89700000000001</v>
      </c>
      <c r="F15" s="17">
        <v>92.072000000000003</v>
      </c>
      <c r="G15" s="25">
        <v>81.888000000000005</v>
      </c>
      <c r="H15" s="17">
        <v>98.766000000000005</v>
      </c>
      <c r="I15" s="17">
        <v>98.581999999999994</v>
      </c>
      <c r="J15" s="17">
        <v>114.77</v>
      </c>
      <c r="K15" s="25">
        <v>116.56100000000001</v>
      </c>
    </row>
    <row r="16" spans="2:11" x14ac:dyDescent="0.3">
      <c r="B16" s="14" t="s">
        <v>24</v>
      </c>
      <c r="C16" s="27">
        <v>50.631</v>
      </c>
      <c r="D16" s="17">
        <v>58.182000000000002</v>
      </c>
      <c r="E16" s="17">
        <v>80.977999999999994</v>
      </c>
      <c r="F16" s="17">
        <v>57.03</v>
      </c>
      <c r="G16" s="25">
        <v>55.908999999999999</v>
      </c>
      <c r="H16" s="17">
        <v>62.46</v>
      </c>
      <c r="I16" s="17">
        <v>64.933000000000007</v>
      </c>
      <c r="J16" s="17">
        <v>53.57</v>
      </c>
      <c r="K16" s="25">
        <v>60.475999999999999</v>
      </c>
    </row>
    <row r="17" spans="2:11" x14ac:dyDescent="0.3">
      <c r="B17" s="14" t="s">
        <v>47</v>
      </c>
      <c r="C17" s="27">
        <v>38.036000000000001</v>
      </c>
      <c r="D17" s="17">
        <v>29.094000000000001</v>
      </c>
      <c r="E17" s="17">
        <v>28.32</v>
      </c>
      <c r="F17" s="17">
        <v>46.466999999999999</v>
      </c>
      <c r="G17" s="25">
        <v>37.284999999999997</v>
      </c>
      <c r="H17" s="17">
        <v>40.311</v>
      </c>
      <c r="I17" s="17">
        <v>42.658999999999999</v>
      </c>
      <c r="J17" s="17">
        <v>51.712000000000003</v>
      </c>
      <c r="K17" s="25">
        <v>74.156999999999996</v>
      </c>
    </row>
    <row r="18" spans="2:11" x14ac:dyDescent="0.3">
      <c r="B18" s="14" t="s">
        <v>25</v>
      </c>
      <c r="C18" s="27">
        <v>0</v>
      </c>
      <c r="D18" s="17">
        <v>32.89</v>
      </c>
      <c r="E18" s="17">
        <v>33.619999999999997</v>
      </c>
      <c r="F18" s="17">
        <v>34.893000000000001</v>
      </c>
      <c r="G18" s="25">
        <v>0</v>
      </c>
      <c r="H18" s="17">
        <v>0</v>
      </c>
      <c r="I18" s="17">
        <v>0</v>
      </c>
      <c r="J18" s="17">
        <v>0</v>
      </c>
      <c r="K18" s="25">
        <v>0</v>
      </c>
    </row>
    <row r="19" spans="2:11" x14ac:dyDescent="0.3">
      <c r="B19" s="14" t="s">
        <v>26</v>
      </c>
      <c r="C19" s="27">
        <v>1.393</v>
      </c>
      <c r="D19" s="17">
        <v>1.774</v>
      </c>
      <c r="E19" s="17">
        <v>1.8620000000000001</v>
      </c>
      <c r="F19" s="17">
        <v>1.605</v>
      </c>
      <c r="G19" s="25">
        <v>16.193999999999999</v>
      </c>
      <c r="H19" s="17">
        <v>5.2590000000000003</v>
      </c>
      <c r="I19" s="17">
        <v>3.6989999999999998</v>
      </c>
      <c r="J19" s="17">
        <v>7.915</v>
      </c>
      <c r="K19" s="25">
        <v>9.298</v>
      </c>
    </row>
    <row r="20" spans="2:11" x14ac:dyDescent="0.3">
      <c r="B20" s="15" t="s">
        <v>27</v>
      </c>
      <c r="C20" s="28">
        <v>210.11799999999999</v>
      </c>
      <c r="D20" s="21">
        <v>256.36700000000002</v>
      </c>
      <c r="E20" s="21">
        <v>271.60500000000002</v>
      </c>
      <c r="F20" s="21">
        <v>245.40100000000001</v>
      </c>
      <c r="G20" s="20">
        <v>199.99600000000001</v>
      </c>
      <c r="H20" s="21">
        <v>214.995</v>
      </c>
      <c r="I20" s="21">
        <v>218.31200000000001</v>
      </c>
      <c r="J20" s="21">
        <v>237.745</v>
      </c>
      <c r="K20" s="20">
        <v>271.88400000000001</v>
      </c>
    </row>
    <row r="21" spans="2:11" x14ac:dyDescent="0.3">
      <c r="B21" s="15" t="s">
        <v>28</v>
      </c>
      <c r="C21" s="28">
        <v>507.315</v>
      </c>
      <c r="D21" s="21">
        <v>519.50599999999997</v>
      </c>
      <c r="E21" s="21">
        <v>529.57899999999995</v>
      </c>
      <c r="F21" s="21">
        <v>508.971</v>
      </c>
      <c r="G21" s="20">
        <v>467.47699999999998</v>
      </c>
      <c r="H21" s="21">
        <v>484.43099999999998</v>
      </c>
      <c r="I21" s="21">
        <v>485.54899999999998</v>
      </c>
      <c r="J21" s="21">
        <v>712.87599999999998</v>
      </c>
      <c r="K21" s="20">
        <v>741.74800000000005</v>
      </c>
    </row>
    <row r="22" spans="2:11" x14ac:dyDescent="0.3">
      <c r="B22" s="14"/>
      <c r="C22" s="26"/>
      <c r="G22" s="12"/>
      <c r="J22" s="37"/>
      <c r="K22" s="12"/>
    </row>
    <row r="23" spans="2:11" x14ac:dyDescent="0.3">
      <c r="B23" s="15" t="s">
        <v>29</v>
      </c>
      <c r="C23" s="28">
        <v>205.40199999999999</v>
      </c>
      <c r="D23" s="21">
        <v>208.75700000000001</v>
      </c>
      <c r="E23" s="21">
        <v>226.291</v>
      </c>
      <c r="F23" s="21">
        <v>245.607</v>
      </c>
      <c r="G23" s="20">
        <v>216.673</v>
      </c>
      <c r="H23" s="21">
        <v>214.273</v>
      </c>
      <c r="I23" s="21">
        <v>216.553</v>
      </c>
      <c r="J23" s="21">
        <v>209.67099999999999</v>
      </c>
      <c r="K23" s="20">
        <v>334.077</v>
      </c>
    </row>
    <row r="24" spans="2:11" x14ac:dyDescent="0.3">
      <c r="B24" s="14" t="s">
        <v>44</v>
      </c>
      <c r="C24" s="29">
        <v>0</v>
      </c>
      <c r="D24" s="23">
        <v>0</v>
      </c>
      <c r="E24" s="23">
        <v>0</v>
      </c>
      <c r="F24" s="23">
        <v>0</v>
      </c>
      <c r="G24" s="18">
        <v>0</v>
      </c>
      <c r="H24" s="23">
        <v>0</v>
      </c>
      <c r="I24" s="23">
        <v>0</v>
      </c>
      <c r="J24" s="23">
        <v>32.799999999999997</v>
      </c>
      <c r="K24" s="18">
        <v>32.799999999999997</v>
      </c>
    </row>
    <row r="25" spans="2:11" x14ac:dyDescent="0.3">
      <c r="B25" s="14" t="s">
        <v>30</v>
      </c>
      <c r="C25" s="27">
        <v>95.478999999999999</v>
      </c>
      <c r="D25" s="17">
        <v>95.480999999999995</v>
      </c>
      <c r="E25" s="17">
        <v>87.078000000000003</v>
      </c>
      <c r="F25" s="17">
        <v>87.1</v>
      </c>
      <c r="G25" s="25">
        <v>78.570999999999998</v>
      </c>
      <c r="H25" s="17">
        <v>78.570999999999998</v>
      </c>
      <c r="I25" s="17">
        <v>70.713999999999999</v>
      </c>
      <c r="J25" s="17">
        <v>280.714</v>
      </c>
      <c r="K25" s="25">
        <v>165</v>
      </c>
    </row>
    <row r="26" spans="2:11" x14ac:dyDescent="0.3">
      <c r="B26" s="14" t="s">
        <v>31</v>
      </c>
      <c r="C26" s="27">
        <v>3.988</v>
      </c>
      <c r="D26" s="17">
        <v>4.0460000000000003</v>
      </c>
      <c r="E26" s="17">
        <v>4.1050000000000004</v>
      </c>
      <c r="F26" s="17">
        <v>4.1660000000000004</v>
      </c>
      <c r="G26" s="25">
        <v>21.36</v>
      </c>
      <c r="H26" s="17">
        <v>21.798999999999999</v>
      </c>
      <c r="I26" s="17">
        <v>22.023</v>
      </c>
      <c r="J26" s="17">
        <v>22.068999999999999</v>
      </c>
      <c r="K26" s="25">
        <v>14.38</v>
      </c>
    </row>
    <row r="27" spans="2:11" x14ac:dyDescent="0.3">
      <c r="B27" s="14" t="s">
        <v>32</v>
      </c>
      <c r="C27" s="27">
        <v>3.8919999999999999</v>
      </c>
      <c r="D27" s="17">
        <v>3.46</v>
      </c>
      <c r="E27" s="17">
        <v>2.9140000000000001</v>
      </c>
      <c r="F27" s="17">
        <v>2.2730000000000001</v>
      </c>
      <c r="G27" s="25">
        <v>1.694</v>
      </c>
      <c r="H27" s="17">
        <v>1.1379999999999999</v>
      </c>
      <c r="I27" s="17">
        <v>0.59499999999999997</v>
      </c>
      <c r="J27" s="17">
        <v>6.4000000000000001E-2</v>
      </c>
      <c r="K27" s="25">
        <v>1.0999999999999999E-2</v>
      </c>
    </row>
    <row r="28" spans="2:11" x14ac:dyDescent="0.3">
      <c r="B28" s="14" t="s">
        <v>33</v>
      </c>
      <c r="C28" s="27">
        <v>9.2710000000000008</v>
      </c>
      <c r="D28" s="17">
        <v>9.0310000000000006</v>
      </c>
      <c r="E28" s="17">
        <v>8.6660000000000004</v>
      </c>
      <c r="F28" s="17">
        <v>8.7249999999999996</v>
      </c>
      <c r="G28" s="25">
        <v>8.3610000000000007</v>
      </c>
      <c r="H28" s="17">
        <v>8.2750000000000004</v>
      </c>
      <c r="I28" s="17">
        <v>8.0719999999999992</v>
      </c>
      <c r="J28" s="17">
        <v>7.7869999999999999</v>
      </c>
      <c r="K28" s="25">
        <v>7.7530000000000001</v>
      </c>
    </row>
    <row r="29" spans="2:11" x14ac:dyDescent="0.3">
      <c r="B29" s="15" t="s">
        <v>42</v>
      </c>
      <c r="C29" s="28">
        <v>112.63</v>
      </c>
      <c r="D29" s="21">
        <v>112.018</v>
      </c>
      <c r="E29" s="21">
        <v>102.76300000000001</v>
      </c>
      <c r="F29" s="21">
        <v>102.26300000000001</v>
      </c>
      <c r="G29" s="20">
        <v>109.986</v>
      </c>
      <c r="H29" s="21">
        <v>109.783</v>
      </c>
      <c r="I29" s="21">
        <v>101.404</v>
      </c>
      <c r="J29" s="21">
        <v>343.43400000000003</v>
      </c>
      <c r="K29" s="20">
        <v>219.94499999999999</v>
      </c>
    </row>
    <row r="30" spans="2:11" x14ac:dyDescent="0.3">
      <c r="B30" s="14" t="s">
        <v>34</v>
      </c>
      <c r="C30" s="27">
        <v>51.067</v>
      </c>
      <c r="D30" s="17">
        <v>48.796999999999997</v>
      </c>
      <c r="E30" s="17">
        <v>49.207999999999998</v>
      </c>
      <c r="F30" s="17">
        <v>34.402000000000001</v>
      </c>
      <c r="G30" s="25">
        <v>35.441000000000003</v>
      </c>
      <c r="H30" s="17">
        <v>29.594999999999999</v>
      </c>
      <c r="I30" s="17">
        <v>37.613999999999997</v>
      </c>
      <c r="J30" s="17">
        <v>28.670999999999999</v>
      </c>
      <c r="K30" s="25">
        <v>40.688000000000002</v>
      </c>
    </row>
    <row r="31" spans="2:11" x14ac:dyDescent="0.3">
      <c r="B31" s="14" t="s">
        <v>43</v>
      </c>
      <c r="C31" s="27">
        <v>68.3</v>
      </c>
      <c r="D31" s="17">
        <v>79.635000000000005</v>
      </c>
      <c r="E31" s="17">
        <v>73.444999999999993</v>
      </c>
      <c r="F31" s="17">
        <v>59.12</v>
      </c>
      <c r="G31" s="25">
        <v>50.267000000000003</v>
      </c>
      <c r="H31" s="17">
        <v>77.307000000000002</v>
      </c>
      <c r="I31" s="17">
        <v>80.37</v>
      </c>
      <c r="J31" s="17">
        <v>71.164000000000001</v>
      </c>
      <c r="K31" s="25">
        <v>90.628</v>
      </c>
    </row>
    <row r="32" spans="2:11" x14ac:dyDescent="0.3">
      <c r="B32" s="14" t="s">
        <v>35</v>
      </c>
      <c r="C32" s="27">
        <v>2.4529999999999998</v>
      </c>
      <c r="D32" s="17">
        <v>2.5569999999999999</v>
      </c>
      <c r="E32" s="17">
        <v>3.2839999999999998</v>
      </c>
      <c r="F32" s="17">
        <v>3.1469999999999998</v>
      </c>
      <c r="G32" s="25">
        <v>2.8679999999999999</v>
      </c>
      <c r="H32" s="17">
        <v>2.6059999999999999</v>
      </c>
      <c r="I32" s="17">
        <v>2.3380000000000001</v>
      </c>
      <c r="J32" s="17">
        <v>2.2130000000000001</v>
      </c>
      <c r="K32" s="25">
        <v>2.524</v>
      </c>
    </row>
    <row r="33" spans="2:11" x14ac:dyDescent="0.3">
      <c r="B33" s="14" t="s">
        <v>36</v>
      </c>
      <c r="C33" s="27">
        <v>16.861000000000001</v>
      </c>
      <c r="D33" s="17">
        <v>16.899000000000001</v>
      </c>
      <c r="E33" s="17">
        <v>16.699000000000002</v>
      </c>
      <c r="F33" s="17">
        <v>17.327999999999999</v>
      </c>
      <c r="G33" s="25">
        <v>0</v>
      </c>
      <c r="H33" s="17">
        <v>0</v>
      </c>
      <c r="I33" s="17">
        <v>0</v>
      </c>
      <c r="J33" s="17">
        <v>0</v>
      </c>
      <c r="K33" s="25">
        <v>4.75</v>
      </c>
    </row>
    <row r="34" spans="2:11" x14ac:dyDescent="0.3">
      <c r="B34" s="14" t="s">
        <v>37</v>
      </c>
      <c r="C34" s="27">
        <v>8.1489999999999991</v>
      </c>
      <c r="D34" s="17">
        <v>8.1240000000000006</v>
      </c>
      <c r="E34" s="17">
        <v>10.632</v>
      </c>
      <c r="F34" s="17">
        <v>11.36</v>
      </c>
      <c r="G34" s="25">
        <v>5.1980000000000004</v>
      </c>
      <c r="H34" s="17">
        <v>2.1219999999999999</v>
      </c>
      <c r="I34" s="17">
        <v>2.1789999999999998</v>
      </c>
      <c r="J34" s="17">
        <v>2.165</v>
      </c>
      <c r="K34" s="25">
        <v>6.032</v>
      </c>
    </row>
    <row r="35" spans="2:11" x14ac:dyDescent="0.3">
      <c r="B35" s="14" t="s">
        <v>38</v>
      </c>
      <c r="C35" s="27">
        <v>42.453000000000003</v>
      </c>
      <c r="D35" s="17">
        <v>42.72</v>
      </c>
      <c r="E35" s="17">
        <v>47.256999999999998</v>
      </c>
      <c r="F35" s="17">
        <v>35.743000000000002</v>
      </c>
      <c r="G35" s="25">
        <v>47.045000000000002</v>
      </c>
      <c r="H35" s="17">
        <v>48.744999999999997</v>
      </c>
      <c r="I35" s="17">
        <v>45.09</v>
      </c>
      <c r="J35" s="17">
        <v>55.558</v>
      </c>
      <c r="K35" s="25">
        <v>43.103000000000002</v>
      </c>
    </row>
    <row r="36" spans="2:11" x14ac:dyDescent="0.3">
      <c r="B36" s="15" t="s">
        <v>39</v>
      </c>
      <c r="C36" s="28">
        <v>189.28299999999999</v>
      </c>
      <c r="D36" s="21">
        <v>198.732</v>
      </c>
      <c r="E36" s="21">
        <v>200.52500000000001</v>
      </c>
      <c r="F36" s="21">
        <v>161.101</v>
      </c>
      <c r="G36" s="20">
        <v>140.81800000000001</v>
      </c>
      <c r="H36" s="21">
        <v>160.375</v>
      </c>
      <c r="I36" s="21">
        <v>167.59200000000001</v>
      </c>
      <c r="J36" s="21">
        <v>159.77099999999999</v>
      </c>
      <c r="K36" s="20">
        <v>187.726</v>
      </c>
    </row>
    <row r="37" spans="2:11" x14ac:dyDescent="0.3">
      <c r="B37" s="15" t="s">
        <v>40</v>
      </c>
      <c r="C37" s="28">
        <v>301.91300000000001</v>
      </c>
      <c r="D37" s="21">
        <v>310.74900000000002</v>
      </c>
      <c r="E37" s="21">
        <v>303.28800000000001</v>
      </c>
      <c r="F37" s="21">
        <v>263.36500000000001</v>
      </c>
      <c r="G37" s="20">
        <v>250.804</v>
      </c>
      <c r="H37" s="21">
        <v>270.15800000000002</v>
      </c>
      <c r="I37" s="21">
        <v>268.99599999999998</v>
      </c>
      <c r="J37" s="21">
        <v>503.20499999999998</v>
      </c>
      <c r="K37" s="20">
        <v>407.67099999999999</v>
      </c>
    </row>
    <row r="38" spans="2:11" x14ac:dyDescent="0.3">
      <c r="B38" s="15" t="s">
        <v>41</v>
      </c>
      <c r="C38" s="28">
        <v>507.315</v>
      </c>
      <c r="D38" s="21">
        <v>519.50699999999995</v>
      </c>
      <c r="E38" s="21">
        <v>529.57899999999995</v>
      </c>
      <c r="F38" s="21">
        <v>508.971</v>
      </c>
      <c r="G38" s="20">
        <v>467.47699999999998</v>
      </c>
      <c r="H38" s="21">
        <v>484.43099999999998</v>
      </c>
      <c r="I38" s="21">
        <v>485.54899999999998</v>
      </c>
      <c r="J38" s="21">
        <v>712.87599999999998</v>
      </c>
      <c r="K38" s="20">
        <v>741.74800000000005</v>
      </c>
    </row>
    <row r="41" spans="2:11" x14ac:dyDescent="0.3">
      <c r="B41" s="39" t="s">
        <v>57</v>
      </c>
    </row>
  </sheetData>
  <mergeCells count="2">
    <mergeCell ref="D4:G4"/>
    <mergeCell ref="H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P&amp;L</vt:lpstr>
      <vt:lpstr>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2026-01-28T13:34:35Z</dcterms:created>
  <dcterms:modified xsi:type="dcterms:W3CDTF">2026-03-26T08:34:40Z</dcterms:modified>
</cp:coreProperties>
</file>